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<sst xmlns="http://schemas.openxmlformats.org/spreadsheetml/2006/main" count="168" uniqueCount="162">
  <si>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</si>
  <si>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</si>
  <si>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</si>
  <si>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</si>
  <si>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</si>
  <si>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</si>
  <si>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</si>
  <si>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</si>
  <si>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</si>
  <si>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</si>
  <si>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</si>
  <si>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</si>
  <si>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</si>
  <si>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</si>
  <si>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</si>
  <si>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</si>
  <si>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</si>
  <si>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</si>
  <si>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</si>
  <si>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</si>
  <si>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</si>
  <si>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</si>
  <si>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</si>
  <si>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</si>
  <si>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</si>
  <si>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</si>
  <si>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</si>
  <si>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</si>
  <si>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</si>
  <si>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</si>
  <si>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</si>
  <si>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</si>
  <si>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</si>
  <si>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</si>
  <si>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</si>
  <si>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</si>
  <si>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</si>
  <si>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</si>
  <si>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</si>
  <si>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</si>
  <si>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</si>
  <si>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</si>
  <si>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</si>
  <si>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</si>
  <si>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</si>
  <si>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</si>
  <si>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</si>
  <si>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</si>
  <si>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</si>
  <si>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</si>
  <si>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</si>
  <si>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</si>
  <si>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</si>
  <si>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</si>
  <si>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</si>
  <si>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</si>
  <si>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</si>
  <si>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</si>
  <si>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</si>
  <si>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</si>
  <si>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</si>
  <si>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</si>
  <si>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</si>
  <si>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</si>
  <si>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</si>
  <si>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</si>
  <si>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</si>
  <si>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</si>
  <si>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</si>
  <si>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</si>
  <si>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</si>
  <si>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</si>
  <si>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</si>
  <si>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</si>
  <si>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</si>
  <si>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</si>
  <si>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</si>
  <si>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</si>
  <si>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</si>
  <si>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</si>
  <si>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</si>
  <si>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</si>
  <si>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</si>
  <si>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</si>
  <si>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</si>
  <si>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</si>
  <si>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</si>
  <si>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</si>
  <si>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</si>
  <si>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</si>
  <si>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</si>
  <si>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</si>
  <si>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</si>
  <si>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</si>
  <si>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</si>
  <si>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</si>
  <si>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</si>
  <si>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</si>
  <si>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</si>
  <si>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</si>
  <si>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</si>
  <si>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</si>
  <si>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</si>
  <si>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</si>
  <si>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</si>
  <si>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</si>
  <si>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</si>
  <si>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</si>
  <si>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</si>
  <si>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</si>
  <si>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</si>
  <si>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</si>
  <si>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</si>
  <si>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</si>
  <si>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</si>
  <si>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</si>
  <si>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</si>
  <si>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</si>
  <si>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</si>
  <si>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</si>
  <si>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</si>
  <si>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</si>
  <si>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</si>
  <si>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</si>
  <si>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</si>
  <si>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</si>
  <si>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</si>
  <si>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</si>
  <si>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</si>
  <si>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</si>
  <si>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</si>
  <si>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</si>
  <si>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</si>
  <si>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</si>
  <si>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</si>
  <si>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</si>
  <si>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</si>
  <si>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</si>
  <si>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</si>
  <si>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</si>
  <si>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</si>
  <si>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</si>
  <si>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</si>
  <si>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1300</t>
  </si>
  <si>
    <t>1301</t>
  </si>
  <si>
    <t>46</t>
  </si>
  <si>
    <t>47</t>
  </si>
  <si>
    <t>Жилищное хозяйство</t>
  </si>
  <si>
    <t>0501</t>
  </si>
  <si>
    <t>Обеспечение пожарной безопасности</t>
  </si>
  <si>
    <t>0310</t>
  </si>
  <si>
    <t>48</t>
  </si>
  <si>
    <t>49</t>
  </si>
  <si>
    <t>Массовый спорт</t>
  </si>
  <si>
    <t>1102</t>
  </si>
  <si>
    <t>Приложение 5</t>
  </si>
  <si>
    <t>Утверждено Решением о бюджете</t>
  </si>
  <si>
    <t>Исполнено</t>
  </si>
  <si>
    <t>к Решению районного Совета депутатов  "Об утверждении отчета об исполнении районного бюджета за 2016 год"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</si>
  <si>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на 2016 год </t>
  </si>
  <si>
    <t>% исполнения</t>
  </si>
  <si>
    <t xml:space="preserve">от 28.04.2017г.  №20-112р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</si>
</sst>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vertical="justify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Fill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80" zoomScaleNormal="80" zoomScaleSheetLayoutView="100" zoomScalePageLayoutView="0" workbookViewId="0" topLeftCell="A1">
      <selection activeCell="A5" sqref="A5:E5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875" style="0" customWidth="1"/>
  </cols>
  <sheetData>
    <row r="1" spans="1:5" ht="15.75">
      <c r="A1" s="2"/>
      <c r="C1" s="1"/>
      <c r="D1" s="34" t="s">
        <v>155</v>
      </c>
      <c r="E1" s="34"/>
    </row>
    <row r="2" spans="1:5" ht="63.75" customHeight="1">
      <c r="A2" s="2"/>
      <c r="C2" s="1"/>
      <c r="D2" s="35" t="s">
        <v>158</v>
      </c>
      <c r="E2" s="35"/>
    </row>
    <row r="3" spans="4:5" ht="15.75">
      <c r="D3" s="21" t="s">
        <v>161</v>
      </c>
      <c r="E3" s="21"/>
    </row>
    <row r="4" spans="4:5" ht="15.75">
      <c r="D4" s="20" t="s">
        <v>139</v>
      </c>
      <c r="E4" s="20"/>
    </row>
    <row r="5" spans="1:5" ht="71.25" customHeight="1">
      <c r="A5" s="31" t="s">
        <v>159</v>
      </c>
      <c r="B5" s="31"/>
      <c r="C5" s="31"/>
      <c r="D5" s="31"/>
      <c r="E5" s="31"/>
    </row>
    <row r="6" spans="1:5" ht="15.75">
      <c r="A6" s="6"/>
      <c r="B6" s="16"/>
      <c r="C6" s="5"/>
      <c r="D6" s="5"/>
      <c r="E6" s="5"/>
    </row>
    <row r="7" spans="1:5" ht="15.75">
      <c r="A7" s="4"/>
      <c r="B7" s="15"/>
      <c r="C7" s="3"/>
      <c r="D7" s="7"/>
      <c r="E7" s="7" t="s">
        <v>68</v>
      </c>
    </row>
    <row r="8" spans="1:6" ht="47.25">
      <c r="A8" s="8" t="s">
        <v>69</v>
      </c>
      <c r="B8" s="8" t="s">
        <v>70</v>
      </c>
      <c r="C8" s="9" t="s">
        <v>88</v>
      </c>
      <c r="D8" s="10" t="s">
        <v>156</v>
      </c>
      <c r="E8" s="10" t="s">
        <v>157</v>
      </c>
      <c r="F8" s="27" t="s">
        <v>160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28">
        <v>5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33716.98</v>
      </c>
      <c r="E10" s="22">
        <f>E11+E12+E13+E15+E16+E17+E14</f>
        <v>33336.32</v>
      </c>
      <c r="F10" s="29">
        <f>E10*100/D10</f>
        <v>98.8710139520206</v>
      </c>
    </row>
    <row r="11" spans="1:6" ht="63">
      <c r="A11" s="13" t="s">
        <v>1</v>
      </c>
      <c r="B11" s="14" t="s">
        <v>76</v>
      </c>
      <c r="C11" s="19" t="s">
        <v>4</v>
      </c>
      <c r="D11" s="22">
        <v>1060.11</v>
      </c>
      <c r="E11" s="22">
        <v>1060.11</v>
      </c>
      <c r="F11" s="30">
        <f aca="true" t="shared" si="0" ref="F11:F60">E11*100/D11</f>
        <v>100</v>
      </c>
    </row>
    <row r="12" spans="1:9" ht="79.5" customHeight="1">
      <c r="A12" s="13" t="s">
        <v>3</v>
      </c>
      <c r="B12" s="14" t="s">
        <v>5</v>
      </c>
      <c r="C12" s="19" t="s">
        <v>7</v>
      </c>
      <c r="D12" s="22">
        <v>1083.67</v>
      </c>
      <c r="E12" s="22">
        <v>1049.99</v>
      </c>
      <c r="F12" s="29">
        <f t="shared" si="0"/>
        <v>96.89204278055126</v>
      </c>
      <c r="I12" t="s">
        <v>139</v>
      </c>
    </row>
    <row r="13" spans="1:6" ht="94.5">
      <c r="A13" s="11" t="s">
        <v>6</v>
      </c>
      <c r="B13" s="14" t="s">
        <v>8</v>
      </c>
      <c r="C13" s="19" t="s">
        <v>10</v>
      </c>
      <c r="D13" s="22">
        <v>22354.29</v>
      </c>
      <c r="E13" s="22">
        <v>22187.21</v>
      </c>
      <c r="F13" s="29">
        <f t="shared" si="0"/>
        <v>99.25258194288433</v>
      </c>
    </row>
    <row r="14" spans="1:6" ht="15.75">
      <c r="A14" s="11" t="s">
        <v>9</v>
      </c>
      <c r="B14" s="14" t="s">
        <v>128</v>
      </c>
      <c r="C14" s="19" t="s">
        <v>129</v>
      </c>
      <c r="D14" s="22">
        <f>4.9-3.7-0.2</f>
        <v>1.0000000000000002</v>
      </c>
      <c r="E14" s="22">
        <v>1</v>
      </c>
      <c r="F14" s="30">
        <f t="shared" si="0"/>
        <v>99.99999999999997</v>
      </c>
    </row>
    <row r="15" spans="1:6" ht="78.75">
      <c r="A15" s="13" t="s">
        <v>89</v>
      </c>
      <c r="B15" s="14" t="s">
        <v>11</v>
      </c>
      <c r="C15" s="19" t="s">
        <v>12</v>
      </c>
      <c r="D15" s="22">
        <v>5745.44</v>
      </c>
      <c r="E15" s="22">
        <v>5725.25</v>
      </c>
      <c r="F15" s="29">
        <f t="shared" si="0"/>
        <v>99.64859088250857</v>
      </c>
    </row>
    <row r="16" spans="1:6" ht="15.75">
      <c r="A16" s="13" t="s">
        <v>90</v>
      </c>
      <c r="B16" s="14" t="s">
        <v>13</v>
      </c>
      <c r="C16" s="19" t="s">
        <v>14</v>
      </c>
      <c r="D16" s="22">
        <v>35.58</v>
      </c>
      <c r="E16" s="22">
        <v>0</v>
      </c>
      <c r="F16" s="29">
        <f t="shared" si="0"/>
        <v>0</v>
      </c>
    </row>
    <row r="17" spans="1:6" ht="15.75" customHeight="1">
      <c r="A17" s="11" t="s">
        <v>91</v>
      </c>
      <c r="B17" s="14" t="s">
        <v>15</v>
      </c>
      <c r="C17" s="19" t="s">
        <v>16</v>
      </c>
      <c r="D17" s="22">
        <v>3436.89</v>
      </c>
      <c r="E17" s="22">
        <v>3312.76</v>
      </c>
      <c r="F17" s="29">
        <f t="shared" si="0"/>
        <v>96.38830454276977</v>
      </c>
    </row>
    <row r="18" spans="1:6" ht="15.75">
      <c r="A18" s="13" t="s">
        <v>92</v>
      </c>
      <c r="B18" s="14" t="s">
        <v>77</v>
      </c>
      <c r="C18" s="19" t="s">
        <v>17</v>
      </c>
      <c r="D18" s="22">
        <f>D19</f>
        <v>690.7</v>
      </c>
      <c r="E18" s="22">
        <f>E19</f>
        <v>690.7</v>
      </c>
      <c r="F18" s="30">
        <f t="shared" si="0"/>
        <v>100</v>
      </c>
    </row>
    <row r="19" spans="1:6" ht="31.5">
      <c r="A19" s="13" t="s">
        <v>93</v>
      </c>
      <c r="B19" s="14" t="s">
        <v>18</v>
      </c>
      <c r="C19" s="19" t="s">
        <v>19</v>
      </c>
      <c r="D19" s="22">
        <f>740.2-65.6+16.1</f>
        <v>690.7</v>
      </c>
      <c r="E19" s="22">
        <v>690.7</v>
      </c>
      <c r="F19" s="30">
        <f t="shared" si="0"/>
        <v>100</v>
      </c>
    </row>
    <row r="20" spans="1:6" ht="46.5" customHeight="1">
      <c r="A20" s="11" t="s">
        <v>94</v>
      </c>
      <c r="B20" s="14" t="s">
        <v>78</v>
      </c>
      <c r="C20" s="19" t="s">
        <v>20</v>
      </c>
      <c r="D20" s="22">
        <f>D21+D23+D22</f>
        <v>2977.94</v>
      </c>
      <c r="E20" s="22">
        <f>E21+E23+E22</f>
        <v>2968.72</v>
      </c>
      <c r="F20" s="29">
        <f t="shared" si="0"/>
        <v>99.69039000114172</v>
      </c>
    </row>
    <row r="21" spans="1:6" ht="63">
      <c r="A21" s="13" t="s">
        <v>95</v>
      </c>
      <c r="B21" s="14" t="s">
        <v>79</v>
      </c>
      <c r="C21" s="19" t="s">
        <v>21</v>
      </c>
      <c r="D21" s="22">
        <v>2804.84</v>
      </c>
      <c r="E21" s="22">
        <v>2795.62</v>
      </c>
      <c r="F21" s="29">
        <f t="shared" si="0"/>
        <v>99.67128249739736</v>
      </c>
    </row>
    <row r="22" spans="1:6" ht="31.5">
      <c r="A22" s="13" t="s">
        <v>96</v>
      </c>
      <c r="B22" s="26" t="s">
        <v>149</v>
      </c>
      <c r="C22" s="19" t="s">
        <v>150</v>
      </c>
      <c r="D22" s="22">
        <v>163.1</v>
      </c>
      <c r="E22" s="22">
        <v>163.1</v>
      </c>
      <c r="F22" s="30">
        <f t="shared" si="0"/>
        <v>100</v>
      </c>
    </row>
    <row r="23" spans="1:6" ht="47.25">
      <c r="A23" s="13" t="s">
        <v>97</v>
      </c>
      <c r="B23" s="14" t="s">
        <v>135</v>
      </c>
      <c r="C23" s="19" t="s">
        <v>136</v>
      </c>
      <c r="D23" s="22">
        <v>10</v>
      </c>
      <c r="E23" s="22">
        <v>10</v>
      </c>
      <c r="F23" s="30">
        <f t="shared" si="0"/>
        <v>100</v>
      </c>
    </row>
    <row r="24" spans="1:6" ht="15.75">
      <c r="A24" s="13" t="s">
        <v>98</v>
      </c>
      <c r="B24" s="14" t="s">
        <v>80</v>
      </c>
      <c r="C24" s="19" t="s">
        <v>22</v>
      </c>
      <c r="D24" s="22">
        <f>D25+D26+D27+D28</f>
        <v>24490.89</v>
      </c>
      <c r="E24" s="22">
        <f>E25+E26+E27+E28</f>
        <v>24215.25</v>
      </c>
      <c r="F24" s="29">
        <f t="shared" si="0"/>
        <v>98.87452028080645</v>
      </c>
    </row>
    <row r="25" spans="1:6" ht="15.75">
      <c r="A25" s="11" t="s">
        <v>99</v>
      </c>
      <c r="B25" s="14" t="s">
        <v>23</v>
      </c>
      <c r="C25" s="19" t="s">
        <v>24</v>
      </c>
      <c r="D25" s="22">
        <f>1925.3+3.75+388.74-390.49</f>
        <v>1927.3</v>
      </c>
      <c r="E25" s="22">
        <v>1893.26</v>
      </c>
      <c r="F25" s="29">
        <f t="shared" si="0"/>
        <v>98.23379857832201</v>
      </c>
    </row>
    <row r="26" spans="1:6" ht="15.75">
      <c r="A26" s="13" t="s">
        <v>100</v>
      </c>
      <c r="B26" s="14" t="s">
        <v>25</v>
      </c>
      <c r="C26" s="19" t="s">
        <v>26</v>
      </c>
      <c r="D26" s="22">
        <v>5870.95</v>
      </c>
      <c r="E26" s="22">
        <v>5870.95</v>
      </c>
      <c r="F26" s="30">
        <f t="shared" si="0"/>
        <v>100</v>
      </c>
    </row>
    <row r="27" spans="1:6" ht="31.5">
      <c r="A27" s="13" t="s">
        <v>101</v>
      </c>
      <c r="B27" s="14" t="s">
        <v>27</v>
      </c>
      <c r="C27" s="19" t="s">
        <v>28</v>
      </c>
      <c r="D27" s="22">
        <f>87.1+7653.4+7000-603.9</f>
        <v>14136.6</v>
      </c>
      <c r="E27" s="22">
        <v>14128.17</v>
      </c>
      <c r="F27" s="29">
        <f t="shared" si="0"/>
        <v>99.94036755655532</v>
      </c>
    </row>
    <row r="28" spans="1:6" ht="31.5">
      <c r="A28" s="11" t="s">
        <v>102</v>
      </c>
      <c r="B28" s="14" t="s">
        <v>29</v>
      </c>
      <c r="C28" s="19" t="s">
        <v>30</v>
      </c>
      <c r="D28" s="22">
        <v>2556.04</v>
      </c>
      <c r="E28" s="22">
        <v>2322.87</v>
      </c>
      <c r="F28" s="29">
        <f t="shared" si="0"/>
        <v>90.87768579521448</v>
      </c>
    </row>
    <row r="29" spans="1:6" ht="31.5">
      <c r="A29" s="13" t="s">
        <v>103</v>
      </c>
      <c r="B29" s="14" t="s">
        <v>81</v>
      </c>
      <c r="C29" s="19" t="s">
        <v>31</v>
      </c>
      <c r="D29" s="22">
        <f>D31+D32+D30</f>
        <v>27290.15</v>
      </c>
      <c r="E29" s="22">
        <f>E31+E32+E30</f>
        <v>27273.59</v>
      </c>
      <c r="F29" s="29">
        <f t="shared" si="0"/>
        <v>99.9393187651955</v>
      </c>
    </row>
    <row r="30" spans="1:6" ht="15.75">
      <c r="A30" s="13" t="s">
        <v>104</v>
      </c>
      <c r="B30" s="14" t="s">
        <v>147</v>
      </c>
      <c r="C30" s="19" t="s">
        <v>148</v>
      </c>
      <c r="D30" s="22">
        <f>22758.74-1283.11</f>
        <v>21475.63</v>
      </c>
      <c r="E30" s="22">
        <v>21475.64</v>
      </c>
      <c r="F30" s="30">
        <f t="shared" si="0"/>
        <v>100.00004656440812</v>
      </c>
    </row>
    <row r="31" spans="1:6" ht="15.75">
      <c r="A31" s="13" t="s">
        <v>105</v>
      </c>
      <c r="B31" s="14" t="s">
        <v>32</v>
      </c>
      <c r="C31" s="19" t="s">
        <v>33</v>
      </c>
      <c r="D31" s="22">
        <v>1370.2</v>
      </c>
      <c r="E31" s="22">
        <v>1370.2</v>
      </c>
      <c r="F31" s="30">
        <f t="shared" si="0"/>
        <v>100</v>
      </c>
    </row>
    <row r="32" spans="1:6" ht="31.5">
      <c r="A32" s="11" t="s">
        <v>106</v>
      </c>
      <c r="B32" s="14" t="s">
        <v>34</v>
      </c>
      <c r="C32" s="19" t="s">
        <v>35</v>
      </c>
      <c r="D32" s="22">
        <v>4444.32</v>
      </c>
      <c r="E32" s="22">
        <v>4427.75</v>
      </c>
      <c r="F32" s="29">
        <f t="shared" si="0"/>
        <v>99.62716456060771</v>
      </c>
    </row>
    <row r="33" spans="1:6" ht="15.75">
      <c r="A33" s="11" t="s">
        <v>107</v>
      </c>
      <c r="B33" s="14" t="s">
        <v>131</v>
      </c>
      <c r="C33" s="19" t="s">
        <v>133</v>
      </c>
      <c r="D33" s="22">
        <f>D34</f>
        <v>0</v>
      </c>
      <c r="E33" s="22">
        <f>E34</f>
        <v>0</v>
      </c>
      <c r="F33" s="29">
        <v>0</v>
      </c>
    </row>
    <row r="34" spans="1:6" ht="31.5">
      <c r="A34" s="11" t="s">
        <v>108</v>
      </c>
      <c r="B34" s="14" t="s">
        <v>132</v>
      </c>
      <c r="C34" s="19" t="s">
        <v>134</v>
      </c>
      <c r="D34" s="22">
        <v>0</v>
      </c>
      <c r="E34" s="22">
        <v>0</v>
      </c>
      <c r="F34" s="29">
        <v>0</v>
      </c>
    </row>
    <row r="35" spans="1:6" ht="15.75">
      <c r="A35" s="13" t="s">
        <v>109</v>
      </c>
      <c r="B35" s="14" t="s">
        <v>82</v>
      </c>
      <c r="C35" s="19" t="s">
        <v>36</v>
      </c>
      <c r="D35" s="22">
        <f>D36+D37+D38+D39</f>
        <v>225023.86</v>
      </c>
      <c r="E35" s="22">
        <f>E36+E37+E38+E39</f>
        <v>217970.75</v>
      </c>
      <c r="F35" s="29">
        <f t="shared" si="0"/>
        <v>96.86561682836657</v>
      </c>
    </row>
    <row r="36" spans="1:6" ht="19.5" customHeight="1">
      <c r="A36" s="13" t="s">
        <v>110</v>
      </c>
      <c r="B36" s="14" t="s">
        <v>37</v>
      </c>
      <c r="C36" s="19" t="s">
        <v>38</v>
      </c>
      <c r="D36" s="22">
        <v>31936.55</v>
      </c>
      <c r="E36" s="22">
        <v>28352.96</v>
      </c>
      <c r="F36" s="29">
        <f t="shared" si="0"/>
        <v>88.77903217473397</v>
      </c>
    </row>
    <row r="37" spans="1:6" ht="15" customHeight="1">
      <c r="A37" s="11" t="s">
        <v>111</v>
      </c>
      <c r="B37" s="14" t="s">
        <v>39</v>
      </c>
      <c r="C37" s="19" t="s">
        <v>40</v>
      </c>
      <c r="D37" s="22">
        <v>172263.18</v>
      </c>
      <c r="E37" s="22">
        <v>168841.1</v>
      </c>
      <c r="F37" s="29">
        <f t="shared" si="0"/>
        <v>98.01345824453027</v>
      </c>
    </row>
    <row r="38" spans="1:6" ht="31.5">
      <c r="A38" s="13" t="s">
        <v>112</v>
      </c>
      <c r="B38" s="14" t="s">
        <v>41</v>
      </c>
      <c r="C38" s="19" t="s">
        <v>42</v>
      </c>
      <c r="D38" s="22">
        <v>2770.51</v>
      </c>
      <c r="E38" s="22">
        <v>2769.47</v>
      </c>
      <c r="F38" s="30">
        <f t="shared" si="0"/>
        <v>99.9624617850143</v>
      </c>
    </row>
    <row r="39" spans="1:6" ht="31.5">
      <c r="A39" s="13" t="s">
        <v>113</v>
      </c>
      <c r="B39" s="14" t="s">
        <v>43</v>
      </c>
      <c r="C39" s="19" t="s">
        <v>44</v>
      </c>
      <c r="D39" s="22">
        <v>18053.62</v>
      </c>
      <c r="E39" s="22">
        <v>18007.22</v>
      </c>
      <c r="F39" s="29">
        <f t="shared" si="0"/>
        <v>99.74298783291108</v>
      </c>
    </row>
    <row r="40" spans="1:6" ht="15.75">
      <c r="A40" s="11" t="s">
        <v>114</v>
      </c>
      <c r="B40" s="14" t="s">
        <v>83</v>
      </c>
      <c r="C40" s="19" t="s">
        <v>45</v>
      </c>
      <c r="D40" s="22">
        <f>D41+D42</f>
        <v>39747.94</v>
      </c>
      <c r="E40" s="22">
        <f>E41+E42</f>
        <v>39746.32000000001</v>
      </c>
      <c r="F40" s="30">
        <f t="shared" si="0"/>
        <v>99.99592431708412</v>
      </c>
    </row>
    <row r="41" spans="1:6" ht="15.75">
      <c r="A41" s="13" t="s">
        <v>115</v>
      </c>
      <c r="B41" s="14" t="s">
        <v>46</v>
      </c>
      <c r="C41" s="19" t="s">
        <v>47</v>
      </c>
      <c r="D41" s="22">
        <v>35612.15</v>
      </c>
      <c r="E41" s="22">
        <v>35611.3</v>
      </c>
      <c r="F41" s="30">
        <f t="shared" si="0"/>
        <v>99.99761317415546</v>
      </c>
    </row>
    <row r="42" spans="1:6" ht="31.5">
      <c r="A42" s="13" t="s">
        <v>116</v>
      </c>
      <c r="B42" s="14" t="s">
        <v>48</v>
      </c>
      <c r="C42" s="19" t="s">
        <v>49</v>
      </c>
      <c r="D42" s="22">
        <v>4135.79</v>
      </c>
      <c r="E42" s="22">
        <v>4135.02</v>
      </c>
      <c r="F42" s="30">
        <f t="shared" si="0"/>
        <v>99.98138203342047</v>
      </c>
    </row>
    <row r="43" spans="1:6" ht="15.75">
      <c r="A43" s="11" t="s">
        <v>117</v>
      </c>
      <c r="B43" s="14" t="s">
        <v>84</v>
      </c>
      <c r="C43" s="19" t="s">
        <v>50</v>
      </c>
      <c r="D43" s="22">
        <f>D44</f>
        <v>79.44999999999999</v>
      </c>
      <c r="E43" s="22">
        <f>E44</f>
        <v>79.45</v>
      </c>
      <c r="F43" s="30">
        <f t="shared" si="0"/>
        <v>100.00000000000001</v>
      </c>
    </row>
    <row r="44" spans="1:6" ht="31.5">
      <c r="A44" s="13" t="s">
        <v>118</v>
      </c>
      <c r="B44" s="14" t="s">
        <v>85</v>
      </c>
      <c r="C44" s="19" t="s">
        <v>51</v>
      </c>
      <c r="D44" s="22">
        <f>89.6-10.15</f>
        <v>79.44999999999999</v>
      </c>
      <c r="E44" s="22">
        <v>79.45</v>
      </c>
      <c r="F44" s="30">
        <f t="shared" si="0"/>
        <v>100.00000000000001</v>
      </c>
    </row>
    <row r="45" spans="1:6" ht="15.75">
      <c r="A45" s="13" t="s">
        <v>119</v>
      </c>
      <c r="B45" s="14" t="s">
        <v>86</v>
      </c>
      <c r="C45" s="19" t="s">
        <v>52</v>
      </c>
      <c r="D45" s="22">
        <f>D46+D47+D48+D49+D50</f>
        <v>24055.14</v>
      </c>
      <c r="E45" s="22">
        <f>E46+E47+E48+E49+E50</f>
        <v>22821.46</v>
      </c>
      <c r="F45" s="29">
        <f t="shared" si="0"/>
        <v>94.8714495114142</v>
      </c>
    </row>
    <row r="46" spans="1:6" ht="15.75">
      <c r="A46" s="11" t="s">
        <v>120</v>
      </c>
      <c r="B46" s="14" t="s">
        <v>53</v>
      </c>
      <c r="C46" s="19" t="s">
        <v>54</v>
      </c>
      <c r="D46" s="22">
        <f>144-53.49</f>
        <v>90.50999999999999</v>
      </c>
      <c r="E46" s="22">
        <v>90.51</v>
      </c>
      <c r="F46" s="30">
        <f t="shared" si="0"/>
        <v>100.00000000000001</v>
      </c>
    </row>
    <row r="47" spans="1:6" ht="19.5" customHeight="1">
      <c r="A47" s="13" t="s">
        <v>121</v>
      </c>
      <c r="B47" s="14" t="s">
        <v>55</v>
      </c>
      <c r="C47" s="19" t="s">
        <v>56</v>
      </c>
      <c r="D47" s="22">
        <v>10017.6</v>
      </c>
      <c r="E47" s="22">
        <v>10004.3</v>
      </c>
      <c r="F47" s="29">
        <f t="shared" si="0"/>
        <v>99.867233668743</v>
      </c>
    </row>
    <row r="48" spans="1:6" ht="15.75">
      <c r="A48" s="13" t="s">
        <v>122</v>
      </c>
      <c r="B48" s="14" t="s">
        <v>57</v>
      </c>
      <c r="C48" s="19" t="s">
        <v>58</v>
      </c>
      <c r="D48" s="22">
        <v>6562.28</v>
      </c>
      <c r="E48" s="22">
        <v>6437.33</v>
      </c>
      <c r="F48" s="29">
        <f t="shared" si="0"/>
        <v>98.09593616852679</v>
      </c>
    </row>
    <row r="49" spans="1:6" ht="15.75">
      <c r="A49" s="11" t="s">
        <v>123</v>
      </c>
      <c r="B49" s="14" t="s">
        <v>59</v>
      </c>
      <c r="C49" s="19" t="s">
        <v>60</v>
      </c>
      <c r="D49" s="22">
        <f>3254.6+820+820.1-397.55</f>
        <v>4497.15</v>
      </c>
      <c r="E49" s="22">
        <v>3401.72</v>
      </c>
      <c r="F49" s="29">
        <f t="shared" si="0"/>
        <v>75.64168417775703</v>
      </c>
    </row>
    <row r="50" spans="1:6" ht="31.5">
      <c r="A50" s="13" t="s">
        <v>124</v>
      </c>
      <c r="B50" s="14" t="s">
        <v>61</v>
      </c>
      <c r="C50" s="19" t="s">
        <v>62</v>
      </c>
      <c r="D50" s="22">
        <v>2887.6</v>
      </c>
      <c r="E50" s="22">
        <v>2887.6</v>
      </c>
      <c r="F50" s="30">
        <f t="shared" si="0"/>
        <v>100</v>
      </c>
    </row>
    <row r="51" spans="1:6" ht="31.5">
      <c r="A51" s="13" t="s">
        <v>127</v>
      </c>
      <c r="B51" s="14" t="s">
        <v>87</v>
      </c>
      <c r="C51" s="19" t="s">
        <v>63</v>
      </c>
      <c r="D51" s="22">
        <f>D52+D53</f>
        <v>1773.37</v>
      </c>
      <c r="E51" s="22">
        <f>E52+E53</f>
        <v>1773.26</v>
      </c>
      <c r="F51" s="30">
        <f t="shared" si="0"/>
        <v>99.99379712073623</v>
      </c>
    </row>
    <row r="52" spans="1:6" ht="15.75">
      <c r="A52" s="11" t="s">
        <v>130</v>
      </c>
      <c r="B52" s="14" t="s">
        <v>64</v>
      </c>
      <c r="C52" s="19" t="s">
        <v>65</v>
      </c>
      <c r="D52" s="22">
        <v>1394.62</v>
      </c>
      <c r="E52" s="22">
        <v>1394.51</v>
      </c>
      <c r="F52" s="30">
        <f t="shared" si="0"/>
        <v>99.99211254678694</v>
      </c>
    </row>
    <row r="53" spans="1:6" ht="15.75">
      <c r="A53" s="11" t="s">
        <v>137</v>
      </c>
      <c r="B53" s="14" t="s">
        <v>153</v>
      </c>
      <c r="C53" s="19" t="s">
        <v>154</v>
      </c>
      <c r="D53" s="22">
        <f>375+3.75</f>
        <v>378.75</v>
      </c>
      <c r="E53" s="22">
        <v>378.75</v>
      </c>
      <c r="F53" s="30">
        <f t="shared" si="0"/>
        <v>100</v>
      </c>
    </row>
    <row r="54" spans="1:6" ht="47.25">
      <c r="A54" s="11" t="s">
        <v>138</v>
      </c>
      <c r="B54" s="14" t="s">
        <v>141</v>
      </c>
      <c r="C54" s="19" t="s">
        <v>143</v>
      </c>
      <c r="D54" s="22">
        <f>D55</f>
        <v>5.5</v>
      </c>
      <c r="E54" s="22">
        <f>E55</f>
        <v>5.5</v>
      </c>
      <c r="F54" s="30">
        <f t="shared" si="0"/>
        <v>100</v>
      </c>
    </row>
    <row r="55" spans="1:6" ht="47.25">
      <c r="A55" s="11" t="s">
        <v>145</v>
      </c>
      <c r="B55" s="14" t="s">
        <v>142</v>
      </c>
      <c r="C55" s="19" t="s">
        <v>144</v>
      </c>
      <c r="D55" s="22">
        <v>5.5</v>
      </c>
      <c r="E55" s="22">
        <v>5.5</v>
      </c>
      <c r="F55" s="30">
        <f t="shared" si="0"/>
        <v>100</v>
      </c>
    </row>
    <row r="56" spans="1:6" ht="78.75">
      <c r="A56" s="13" t="s">
        <v>146</v>
      </c>
      <c r="B56" s="14" t="s">
        <v>140</v>
      </c>
      <c r="C56" s="19" t="s">
        <v>66</v>
      </c>
      <c r="D56" s="22">
        <f>D57+D58+D59</f>
        <v>42418.29</v>
      </c>
      <c r="E56" s="22">
        <f>E57+E58+E59</f>
        <v>42418.29</v>
      </c>
      <c r="F56" s="30">
        <f t="shared" si="0"/>
        <v>100</v>
      </c>
    </row>
    <row r="57" spans="1:6" ht="18" customHeight="1">
      <c r="A57" s="13" t="s">
        <v>151</v>
      </c>
      <c r="B57" s="14" t="s">
        <v>71</v>
      </c>
      <c r="C57" s="19" t="s">
        <v>72</v>
      </c>
      <c r="D57" s="22">
        <v>20363.61</v>
      </c>
      <c r="E57" s="22">
        <v>20363.61</v>
      </c>
      <c r="F57" s="30">
        <f t="shared" si="0"/>
        <v>100</v>
      </c>
    </row>
    <row r="58" spans="1:6" ht="0.75" customHeight="1" hidden="1">
      <c r="A58" s="11" t="s">
        <v>137</v>
      </c>
      <c r="B58" s="14" t="s">
        <v>73</v>
      </c>
      <c r="C58" s="19" t="s">
        <v>74</v>
      </c>
      <c r="D58" s="22"/>
      <c r="E58" s="22"/>
      <c r="F58" s="30" t="e">
        <f t="shared" si="0"/>
        <v>#DIV/0!</v>
      </c>
    </row>
    <row r="59" spans="1:6" ht="36.75" customHeight="1">
      <c r="A59" s="11" t="s">
        <v>152</v>
      </c>
      <c r="B59" s="23" t="s">
        <v>125</v>
      </c>
      <c r="C59" s="19" t="s">
        <v>126</v>
      </c>
      <c r="D59" s="22">
        <v>22054.68</v>
      </c>
      <c r="E59" s="22">
        <v>22054.68</v>
      </c>
      <c r="F59" s="30">
        <f t="shared" si="0"/>
        <v>100</v>
      </c>
    </row>
    <row r="60" spans="1:6" ht="15.75">
      <c r="A60" s="32" t="s">
        <v>67</v>
      </c>
      <c r="B60" s="33"/>
      <c r="C60" s="24"/>
      <c r="D60" s="25">
        <f>D10+D18+D20+D24+D29+D35+D40+D43+D45+D51+D56+D33+D54</f>
        <v>422270.21</v>
      </c>
      <c r="E60" s="25">
        <f>E10+E18+E20+E24+E29+E35+E40+E43+E45+E51+E56+E33+E54</f>
        <v>413299.61000000004</v>
      </c>
      <c r="F60" s="29">
        <f t="shared" si="0"/>
        <v>97.87562565685134</v>
      </c>
    </row>
  </sheetData>
  <sheetProtection/>
  <mergeCells count="4">
    <mergeCell ref="A5:E5"/>
    <mergeCell ref="A60:B60"/>
    <mergeCell ref="D1:E1"/>
    <mergeCell ref="D2:E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2014-12-15T08:05:48Z</cp:lastPrinted>
  <dcterms:created xsi:type="dcterms:W3CDTF">2012-04-27T13:41:15Z</dcterms:created>
  <dcterms:modified xsi:type="dcterms:W3CDTF">2017-04-30T07:08:52Z</dcterms:modified>
  <cp:category/>
  <cp:version/>
  <cp:contentType/>
  <cp:contentStatus/>
</cp:coreProperties>
</file>